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ＲＣ　梁部材の主筋重心の計算（ＳＩ単位）" sheetId="1" r:id="rId1"/>
  </sheets>
  <definedNames>
    <definedName name="_xlnm.Print_Area" localSheetId="0">'ＲＣ　梁部材の主筋重心の計算（ＳＩ単位）'!$A$1:$N$57</definedName>
  </definedNames>
  <calcPr fullCalcOnLoad="1"/>
</workbook>
</file>

<file path=xl/sharedStrings.xml><?xml version="1.0" encoding="utf-8"?>
<sst xmlns="http://schemas.openxmlformats.org/spreadsheetml/2006/main" count="106" uniqueCount="32">
  <si>
    <t>梁のカブリ厚の計算</t>
  </si>
  <si>
    <t>原則として下記の標準梁の主筋のカブリ厚さにて（１２）断面算定　１２・１）鉄筋重心位置の指定をします。</t>
  </si>
  <si>
    <t>鉄筋の径は節を見込んだ外径（Ｄ）にてカブリ厚を検討する。尚鉄筋心の間隔は公称直径の１．５倍＋最外径とする。</t>
  </si>
  <si>
    <t>梁の設計カブリ厚の計算（１）</t>
  </si>
  <si>
    <t>規準部材</t>
  </si>
  <si>
    <t>梁成（Ｄ）</t>
  </si>
  <si>
    <t>mm</t>
  </si>
  <si>
    <t>一段目の主筋本数</t>
  </si>
  <si>
    <t>本</t>
  </si>
  <si>
    <t>一段目の主筋位置</t>
  </si>
  <si>
    <t>ｄ１</t>
  </si>
  <si>
    <t>d1=D-(カブリ厚＋ｄ1＋ｄ2/2）</t>
  </si>
  <si>
    <t>二段目の主筋本数</t>
  </si>
  <si>
    <t>　　Ｄ</t>
  </si>
  <si>
    <t>二段目の主筋位置</t>
  </si>
  <si>
    <t>ｄ２</t>
  </si>
  <si>
    <t>三段目の主筋本数</t>
  </si>
  <si>
    <t>三段目の主筋位置</t>
  </si>
  <si>
    <t>ｄ３</t>
  </si>
  <si>
    <t>梁の主筋カブリ厚</t>
  </si>
  <si>
    <t>ｄｔ</t>
  </si>
  <si>
    <t>設計カブリ厚</t>
  </si>
  <si>
    <t>mm以上</t>
  </si>
  <si>
    <t>梁の最小カブリ厚</t>
  </si>
  <si>
    <t>梁面からスターラップまで</t>
  </si>
  <si>
    <t>スターラップ(径呼び名）ｄ１</t>
  </si>
  <si>
    <t>主筋のあき＝呼び名＊１．５倍</t>
  </si>
  <si>
    <t>主筋(呼び名）径ｄ２</t>
  </si>
  <si>
    <t>最外径</t>
  </si>
  <si>
    <t>主筋間隔（1.5d2+最外径）</t>
  </si>
  <si>
    <t>最外径／２</t>
  </si>
  <si>
    <r>
      <t>R</t>
    </r>
    <r>
      <rPr>
        <b/>
        <sz val="14"/>
        <rFont val="ＭＳ Ｐゴシック"/>
        <family val="3"/>
      </rPr>
      <t>C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</si>
</sst>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3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1" fontId="0" fillId="0" borderId="13" xfId="0" applyNumberForma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NumberFormat="1" applyBorder="1" applyAlignment="1">
      <alignment vertical="center"/>
    </xf>
    <xf numFmtId="0" fontId="0" fillId="34" borderId="13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33" borderId="15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35" borderId="15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0" fillId="35" borderId="13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35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19" xfId="0" applyNumberFormat="1" applyFont="1" applyBorder="1" applyAlignment="1">
      <alignment horizontal="center" vertical="center"/>
    </xf>
    <xf numFmtId="0" fontId="0" fillId="33" borderId="20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forum-design.co.jp/" TargetMode="External" /><Relationship Id="rId3" Type="http://schemas.openxmlformats.org/officeDocument/2006/relationships/hyperlink" Target="http://www.forum-design.co.jp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8</xdr:row>
      <xdr:rowOff>76200</xdr:rowOff>
    </xdr:from>
    <xdr:to>
      <xdr:col>4</xdr:col>
      <xdr:colOff>200025</xdr:colOff>
      <xdr:row>15</xdr:row>
      <xdr:rowOff>57150</xdr:rowOff>
    </xdr:to>
    <xdr:grpSp>
      <xdr:nvGrpSpPr>
        <xdr:cNvPr id="1" name="Group 33"/>
        <xdr:cNvGrpSpPr>
          <a:grpSpLocks/>
        </xdr:cNvGrpSpPr>
      </xdr:nvGrpSpPr>
      <xdr:grpSpPr>
        <a:xfrm>
          <a:off x="847725" y="3476625"/>
          <a:ext cx="2000250" cy="1381125"/>
          <a:chOff x="90" y="188"/>
          <a:chExt cx="210" cy="143"/>
        </a:xfrm>
        <a:solidFill>
          <a:srgbClr val="FFFFFF"/>
        </a:solidFill>
      </xdr:grpSpPr>
      <xdr:sp>
        <xdr:nvSpPr>
          <xdr:cNvPr id="2" name="Rectangle 34"/>
          <xdr:cNvSpPr>
            <a:spLocks/>
          </xdr:cNvSpPr>
        </xdr:nvSpPr>
        <xdr:spPr>
          <a:xfrm>
            <a:off x="122" y="188"/>
            <a:ext cx="72" cy="14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35"/>
          <xdr:cNvSpPr>
            <a:spLocks/>
          </xdr:cNvSpPr>
        </xdr:nvSpPr>
        <xdr:spPr>
          <a:xfrm>
            <a:off x="128" y="196"/>
            <a:ext cx="59" cy="12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Oval 36"/>
          <xdr:cNvSpPr>
            <a:spLocks/>
          </xdr:cNvSpPr>
        </xdr:nvSpPr>
        <xdr:spPr>
          <a:xfrm>
            <a:off x="128" y="197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Oval 37"/>
          <xdr:cNvSpPr>
            <a:spLocks/>
          </xdr:cNvSpPr>
        </xdr:nvSpPr>
        <xdr:spPr>
          <a:xfrm>
            <a:off x="176" y="197"/>
            <a:ext cx="10" cy="1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Oval 38"/>
          <xdr:cNvSpPr>
            <a:spLocks/>
          </xdr:cNvSpPr>
        </xdr:nvSpPr>
        <xdr:spPr>
          <a:xfrm>
            <a:off x="176" y="197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Oval 39"/>
          <xdr:cNvSpPr>
            <a:spLocks/>
          </xdr:cNvSpPr>
        </xdr:nvSpPr>
        <xdr:spPr>
          <a:xfrm>
            <a:off x="128" y="312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Oval 40"/>
          <xdr:cNvSpPr>
            <a:spLocks/>
          </xdr:cNvSpPr>
        </xdr:nvSpPr>
        <xdr:spPr>
          <a:xfrm>
            <a:off x="176" y="312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Oval 41"/>
          <xdr:cNvSpPr>
            <a:spLocks/>
          </xdr:cNvSpPr>
        </xdr:nvSpPr>
        <xdr:spPr>
          <a:xfrm>
            <a:off x="128" y="293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Oval 42"/>
          <xdr:cNvSpPr>
            <a:spLocks/>
          </xdr:cNvSpPr>
        </xdr:nvSpPr>
        <xdr:spPr>
          <a:xfrm>
            <a:off x="176" y="293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43"/>
          <xdr:cNvSpPr>
            <a:spLocks/>
          </xdr:cNvSpPr>
        </xdr:nvSpPr>
        <xdr:spPr>
          <a:xfrm>
            <a:off x="203" y="188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44"/>
          <xdr:cNvSpPr>
            <a:spLocks/>
          </xdr:cNvSpPr>
        </xdr:nvSpPr>
        <xdr:spPr>
          <a:xfrm>
            <a:off x="131" y="278"/>
            <a:ext cx="10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45"/>
          <xdr:cNvSpPr>
            <a:spLocks/>
          </xdr:cNvSpPr>
        </xdr:nvSpPr>
        <xdr:spPr>
          <a:xfrm>
            <a:off x="131" y="298"/>
            <a:ext cx="1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46"/>
          <xdr:cNvSpPr>
            <a:spLocks/>
          </xdr:cNvSpPr>
        </xdr:nvSpPr>
        <xdr:spPr>
          <a:xfrm>
            <a:off x="131" y="317"/>
            <a:ext cx="1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47"/>
          <xdr:cNvSpPr>
            <a:spLocks/>
          </xdr:cNvSpPr>
        </xdr:nvSpPr>
        <xdr:spPr>
          <a:xfrm>
            <a:off x="225" y="188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48"/>
          <xdr:cNvSpPr>
            <a:spLocks/>
          </xdr:cNvSpPr>
        </xdr:nvSpPr>
        <xdr:spPr>
          <a:xfrm>
            <a:off x="242" y="189"/>
            <a:ext cx="0" cy="1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Text Box 49"/>
          <xdr:cNvSpPr txBox="1">
            <a:spLocks noChangeArrowheads="1"/>
          </xdr:cNvSpPr>
        </xdr:nvSpPr>
        <xdr:spPr>
          <a:xfrm>
            <a:off x="195" y="248"/>
            <a:ext cx="2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ｄ３</a:t>
            </a:r>
          </a:p>
        </xdr:txBody>
      </xdr:sp>
      <xdr:sp>
        <xdr:nvSpPr>
          <xdr:cNvPr id="18" name="Text Box 50"/>
          <xdr:cNvSpPr txBox="1">
            <a:spLocks noChangeArrowheads="1"/>
          </xdr:cNvSpPr>
        </xdr:nvSpPr>
        <xdr:spPr>
          <a:xfrm>
            <a:off x="246" y="248"/>
            <a:ext cx="2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ｄ２</a:t>
            </a:r>
          </a:p>
        </xdr:txBody>
      </xdr:sp>
      <xdr:sp>
        <xdr:nvSpPr>
          <xdr:cNvPr id="19" name="Line 51"/>
          <xdr:cNvSpPr>
            <a:spLocks/>
          </xdr:cNvSpPr>
        </xdr:nvSpPr>
        <xdr:spPr>
          <a:xfrm>
            <a:off x="271" y="189"/>
            <a:ext cx="0" cy="1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Text Box 52"/>
          <xdr:cNvSpPr txBox="1">
            <a:spLocks noChangeArrowheads="1"/>
          </xdr:cNvSpPr>
        </xdr:nvSpPr>
        <xdr:spPr>
          <a:xfrm>
            <a:off x="277" y="248"/>
            <a:ext cx="2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ｄ１</a:t>
            </a:r>
          </a:p>
        </xdr:txBody>
      </xdr:sp>
      <xdr:sp>
        <xdr:nvSpPr>
          <xdr:cNvPr id="21" name="Line 53"/>
          <xdr:cNvSpPr>
            <a:spLocks/>
          </xdr:cNvSpPr>
        </xdr:nvSpPr>
        <xdr:spPr>
          <a:xfrm flipH="1">
            <a:off x="90" y="188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54"/>
          <xdr:cNvSpPr>
            <a:spLocks/>
          </xdr:cNvSpPr>
        </xdr:nvSpPr>
        <xdr:spPr>
          <a:xfrm flipH="1">
            <a:off x="90" y="331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55"/>
          <xdr:cNvSpPr>
            <a:spLocks/>
          </xdr:cNvSpPr>
        </xdr:nvSpPr>
        <xdr:spPr>
          <a:xfrm>
            <a:off x="93" y="183"/>
            <a:ext cx="0" cy="1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428625</xdr:colOff>
      <xdr:row>18</xdr:row>
      <xdr:rowOff>28575</xdr:rowOff>
    </xdr:from>
    <xdr:to>
      <xdr:col>10</xdr:col>
      <xdr:colOff>781050</xdr:colOff>
      <xdr:row>21</xdr:row>
      <xdr:rowOff>66675</xdr:rowOff>
    </xdr:to>
    <xdr:grpSp>
      <xdr:nvGrpSpPr>
        <xdr:cNvPr id="24" name="Group 56"/>
        <xdr:cNvGrpSpPr>
          <a:grpSpLocks/>
        </xdr:cNvGrpSpPr>
      </xdr:nvGrpSpPr>
      <xdr:grpSpPr>
        <a:xfrm>
          <a:off x="5210175" y="5429250"/>
          <a:ext cx="1381125" cy="638175"/>
          <a:chOff x="524" y="399"/>
          <a:chExt cx="145" cy="67"/>
        </a:xfrm>
        <a:solidFill>
          <a:srgbClr val="FFFFFF"/>
        </a:solidFill>
      </xdr:grpSpPr>
      <xdr:sp>
        <xdr:nvSpPr>
          <xdr:cNvPr id="25" name="Oval 57" descr="50%"/>
          <xdr:cNvSpPr>
            <a:spLocks/>
          </xdr:cNvSpPr>
        </xdr:nvSpPr>
        <xdr:spPr>
          <a:xfrm>
            <a:off x="546" y="435"/>
            <a:ext cx="20" cy="20"/>
          </a:xfrm>
          <a:prstGeom prst="ellipse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Oval 58" descr="50%"/>
          <xdr:cNvSpPr>
            <a:spLocks/>
          </xdr:cNvSpPr>
        </xdr:nvSpPr>
        <xdr:spPr>
          <a:xfrm>
            <a:off x="628" y="435"/>
            <a:ext cx="20" cy="20"/>
          </a:xfrm>
          <a:prstGeom prst="ellipse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59"/>
          <xdr:cNvSpPr>
            <a:spLocks/>
          </xdr:cNvSpPr>
        </xdr:nvSpPr>
        <xdr:spPr>
          <a:xfrm>
            <a:off x="555" y="399"/>
            <a:ext cx="0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60"/>
          <xdr:cNvSpPr>
            <a:spLocks/>
          </xdr:cNvSpPr>
        </xdr:nvSpPr>
        <xdr:spPr>
          <a:xfrm>
            <a:off x="638" y="399"/>
            <a:ext cx="0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61"/>
          <xdr:cNvSpPr>
            <a:spLocks/>
          </xdr:cNvSpPr>
        </xdr:nvSpPr>
        <xdr:spPr>
          <a:xfrm>
            <a:off x="565" y="399"/>
            <a:ext cx="0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62"/>
          <xdr:cNvSpPr>
            <a:spLocks/>
          </xdr:cNvSpPr>
        </xdr:nvSpPr>
        <xdr:spPr>
          <a:xfrm>
            <a:off x="628" y="399"/>
            <a:ext cx="0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63"/>
          <xdr:cNvSpPr>
            <a:spLocks/>
          </xdr:cNvSpPr>
        </xdr:nvSpPr>
        <xdr:spPr>
          <a:xfrm>
            <a:off x="541" y="408"/>
            <a:ext cx="10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64"/>
          <xdr:cNvSpPr>
            <a:spLocks/>
          </xdr:cNvSpPr>
        </xdr:nvSpPr>
        <xdr:spPr>
          <a:xfrm flipV="1">
            <a:off x="524" y="409"/>
            <a:ext cx="38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65"/>
          <xdr:cNvSpPr>
            <a:spLocks/>
          </xdr:cNvSpPr>
        </xdr:nvSpPr>
        <xdr:spPr>
          <a:xfrm>
            <a:off x="634" y="408"/>
            <a:ext cx="35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409575</xdr:colOff>
      <xdr:row>25</xdr:row>
      <xdr:rowOff>85725</xdr:rowOff>
    </xdr:from>
    <xdr:to>
      <xdr:col>4</xdr:col>
      <xdr:colOff>200025</xdr:colOff>
      <xdr:row>32</xdr:row>
      <xdr:rowOff>66675</xdr:rowOff>
    </xdr:to>
    <xdr:grpSp>
      <xdr:nvGrpSpPr>
        <xdr:cNvPr id="34" name="Group 132"/>
        <xdr:cNvGrpSpPr>
          <a:grpSpLocks/>
        </xdr:cNvGrpSpPr>
      </xdr:nvGrpSpPr>
      <xdr:grpSpPr>
        <a:xfrm>
          <a:off x="847725" y="6886575"/>
          <a:ext cx="2000250" cy="1381125"/>
          <a:chOff x="90" y="188"/>
          <a:chExt cx="210" cy="143"/>
        </a:xfrm>
        <a:solidFill>
          <a:srgbClr val="FFFFFF"/>
        </a:solidFill>
      </xdr:grpSpPr>
      <xdr:sp>
        <xdr:nvSpPr>
          <xdr:cNvPr id="35" name="Rectangle 133"/>
          <xdr:cNvSpPr>
            <a:spLocks/>
          </xdr:cNvSpPr>
        </xdr:nvSpPr>
        <xdr:spPr>
          <a:xfrm>
            <a:off x="122" y="188"/>
            <a:ext cx="72" cy="14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Rectangle 134"/>
          <xdr:cNvSpPr>
            <a:spLocks/>
          </xdr:cNvSpPr>
        </xdr:nvSpPr>
        <xdr:spPr>
          <a:xfrm>
            <a:off x="128" y="196"/>
            <a:ext cx="59" cy="12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Oval 135"/>
          <xdr:cNvSpPr>
            <a:spLocks/>
          </xdr:cNvSpPr>
        </xdr:nvSpPr>
        <xdr:spPr>
          <a:xfrm>
            <a:off x="128" y="197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Oval 136"/>
          <xdr:cNvSpPr>
            <a:spLocks/>
          </xdr:cNvSpPr>
        </xdr:nvSpPr>
        <xdr:spPr>
          <a:xfrm>
            <a:off x="176" y="197"/>
            <a:ext cx="10" cy="1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Oval 137"/>
          <xdr:cNvSpPr>
            <a:spLocks/>
          </xdr:cNvSpPr>
        </xdr:nvSpPr>
        <xdr:spPr>
          <a:xfrm>
            <a:off x="176" y="197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Oval 138"/>
          <xdr:cNvSpPr>
            <a:spLocks/>
          </xdr:cNvSpPr>
        </xdr:nvSpPr>
        <xdr:spPr>
          <a:xfrm>
            <a:off x="128" y="312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Oval 139"/>
          <xdr:cNvSpPr>
            <a:spLocks/>
          </xdr:cNvSpPr>
        </xdr:nvSpPr>
        <xdr:spPr>
          <a:xfrm>
            <a:off x="176" y="312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Oval 140"/>
          <xdr:cNvSpPr>
            <a:spLocks/>
          </xdr:cNvSpPr>
        </xdr:nvSpPr>
        <xdr:spPr>
          <a:xfrm>
            <a:off x="128" y="293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Oval 141"/>
          <xdr:cNvSpPr>
            <a:spLocks/>
          </xdr:cNvSpPr>
        </xdr:nvSpPr>
        <xdr:spPr>
          <a:xfrm>
            <a:off x="176" y="293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142"/>
          <xdr:cNvSpPr>
            <a:spLocks/>
          </xdr:cNvSpPr>
        </xdr:nvSpPr>
        <xdr:spPr>
          <a:xfrm>
            <a:off x="203" y="188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143"/>
          <xdr:cNvSpPr>
            <a:spLocks/>
          </xdr:cNvSpPr>
        </xdr:nvSpPr>
        <xdr:spPr>
          <a:xfrm>
            <a:off x="131" y="278"/>
            <a:ext cx="10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144"/>
          <xdr:cNvSpPr>
            <a:spLocks/>
          </xdr:cNvSpPr>
        </xdr:nvSpPr>
        <xdr:spPr>
          <a:xfrm>
            <a:off x="131" y="298"/>
            <a:ext cx="1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145"/>
          <xdr:cNvSpPr>
            <a:spLocks/>
          </xdr:cNvSpPr>
        </xdr:nvSpPr>
        <xdr:spPr>
          <a:xfrm>
            <a:off x="131" y="317"/>
            <a:ext cx="1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146"/>
          <xdr:cNvSpPr>
            <a:spLocks/>
          </xdr:cNvSpPr>
        </xdr:nvSpPr>
        <xdr:spPr>
          <a:xfrm>
            <a:off x="225" y="188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Line 147"/>
          <xdr:cNvSpPr>
            <a:spLocks/>
          </xdr:cNvSpPr>
        </xdr:nvSpPr>
        <xdr:spPr>
          <a:xfrm>
            <a:off x="242" y="189"/>
            <a:ext cx="0" cy="1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Text Box 148"/>
          <xdr:cNvSpPr txBox="1">
            <a:spLocks noChangeArrowheads="1"/>
          </xdr:cNvSpPr>
        </xdr:nvSpPr>
        <xdr:spPr>
          <a:xfrm>
            <a:off x="196" y="249"/>
            <a:ext cx="2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ｄ３</a:t>
            </a:r>
          </a:p>
        </xdr:txBody>
      </xdr:sp>
      <xdr:sp>
        <xdr:nvSpPr>
          <xdr:cNvPr id="51" name="Text Box 149"/>
          <xdr:cNvSpPr txBox="1">
            <a:spLocks noChangeArrowheads="1"/>
          </xdr:cNvSpPr>
        </xdr:nvSpPr>
        <xdr:spPr>
          <a:xfrm>
            <a:off x="246" y="249"/>
            <a:ext cx="2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ｄ２</a:t>
            </a:r>
          </a:p>
        </xdr:txBody>
      </xdr:sp>
      <xdr:sp>
        <xdr:nvSpPr>
          <xdr:cNvPr id="52" name="Line 150"/>
          <xdr:cNvSpPr>
            <a:spLocks/>
          </xdr:cNvSpPr>
        </xdr:nvSpPr>
        <xdr:spPr>
          <a:xfrm>
            <a:off x="271" y="189"/>
            <a:ext cx="0" cy="1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Text Box 151"/>
          <xdr:cNvSpPr txBox="1">
            <a:spLocks noChangeArrowheads="1"/>
          </xdr:cNvSpPr>
        </xdr:nvSpPr>
        <xdr:spPr>
          <a:xfrm>
            <a:off x="277" y="249"/>
            <a:ext cx="2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ｄ１</a:t>
            </a:r>
          </a:p>
        </xdr:txBody>
      </xdr:sp>
      <xdr:sp>
        <xdr:nvSpPr>
          <xdr:cNvPr id="54" name="Line 152"/>
          <xdr:cNvSpPr>
            <a:spLocks/>
          </xdr:cNvSpPr>
        </xdr:nvSpPr>
        <xdr:spPr>
          <a:xfrm flipH="1">
            <a:off x="90" y="188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153"/>
          <xdr:cNvSpPr>
            <a:spLocks/>
          </xdr:cNvSpPr>
        </xdr:nvSpPr>
        <xdr:spPr>
          <a:xfrm flipH="1">
            <a:off x="90" y="331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154"/>
          <xdr:cNvSpPr>
            <a:spLocks/>
          </xdr:cNvSpPr>
        </xdr:nvSpPr>
        <xdr:spPr>
          <a:xfrm>
            <a:off x="93" y="183"/>
            <a:ext cx="0" cy="1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428625</xdr:colOff>
      <xdr:row>34</xdr:row>
      <xdr:rowOff>190500</xdr:rowOff>
    </xdr:from>
    <xdr:to>
      <xdr:col>10</xdr:col>
      <xdr:colOff>781050</xdr:colOff>
      <xdr:row>38</xdr:row>
      <xdr:rowOff>28575</xdr:rowOff>
    </xdr:to>
    <xdr:grpSp>
      <xdr:nvGrpSpPr>
        <xdr:cNvPr id="57" name="Group 155"/>
        <xdr:cNvGrpSpPr>
          <a:grpSpLocks/>
        </xdr:cNvGrpSpPr>
      </xdr:nvGrpSpPr>
      <xdr:grpSpPr>
        <a:xfrm>
          <a:off x="5210175" y="8791575"/>
          <a:ext cx="1381125" cy="638175"/>
          <a:chOff x="524" y="399"/>
          <a:chExt cx="145" cy="67"/>
        </a:xfrm>
        <a:solidFill>
          <a:srgbClr val="FFFFFF"/>
        </a:solidFill>
      </xdr:grpSpPr>
      <xdr:sp>
        <xdr:nvSpPr>
          <xdr:cNvPr id="58" name="Oval 156" descr="50%"/>
          <xdr:cNvSpPr>
            <a:spLocks/>
          </xdr:cNvSpPr>
        </xdr:nvSpPr>
        <xdr:spPr>
          <a:xfrm>
            <a:off x="546" y="435"/>
            <a:ext cx="20" cy="20"/>
          </a:xfrm>
          <a:prstGeom prst="ellipse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Oval 157" descr="50%"/>
          <xdr:cNvSpPr>
            <a:spLocks/>
          </xdr:cNvSpPr>
        </xdr:nvSpPr>
        <xdr:spPr>
          <a:xfrm>
            <a:off x="628" y="435"/>
            <a:ext cx="20" cy="20"/>
          </a:xfrm>
          <a:prstGeom prst="ellipse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158"/>
          <xdr:cNvSpPr>
            <a:spLocks/>
          </xdr:cNvSpPr>
        </xdr:nvSpPr>
        <xdr:spPr>
          <a:xfrm>
            <a:off x="555" y="399"/>
            <a:ext cx="0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Line 159"/>
          <xdr:cNvSpPr>
            <a:spLocks/>
          </xdr:cNvSpPr>
        </xdr:nvSpPr>
        <xdr:spPr>
          <a:xfrm>
            <a:off x="638" y="399"/>
            <a:ext cx="0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160"/>
          <xdr:cNvSpPr>
            <a:spLocks/>
          </xdr:cNvSpPr>
        </xdr:nvSpPr>
        <xdr:spPr>
          <a:xfrm>
            <a:off x="565" y="399"/>
            <a:ext cx="0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161"/>
          <xdr:cNvSpPr>
            <a:spLocks/>
          </xdr:cNvSpPr>
        </xdr:nvSpPr>
        <xdr:spPr>
          <a:xfrm>
            <a:off x="628" y="399"/>
            <a:ext cx="0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162"/>
          <xdr:cNvSpPr>
            <a:spLocks/>
          </xdr:cNvSpPr>
        </xdr:nvSpPr>
        <xdr:spPr>
          <a:xfrm>
            <a:off x="541" y="408"/>
            <a:ext cx="10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Line 163"/>
          <xdr:cNvSpPr>
            <a:spLocks/>
          </xdr:cNvSpPr>
        </xdr:nvSpPr>
        <xdr:spPr>
          <a:xfrm flipV="1">
            <a:off x="524" y="409"/>
            <a:ext cx="38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Line 164"/>
          <xdr:cNvSpPr>
            <a:spLocks/>
          </xdr:cNvSpPr>
        </xdr:nvSpPr>
        <xdr:spPr>
          <a:xfrm>
            <a:off x="634" y="408"/>
            <a:ext cx="35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409575</xdr:colOff>
      <xdr:row>42</xdr:row>
      <xdr:rowOff>133350</xdr:rowOff>
    </xdr:from>
    <xdr:to>
      <xdr:col>4</xdr:col>
      <xdr:colOff>200025</xdr:colOff>
      <xdr:row>49</xdr:row>
      <xdr:rowOff>114300</xdr:rowOff>
    </xdr:to>
    <xdr:grpSp>
      <xdr:nvGrpSpPr>
        <xdr:cNvPr id="67" name="Group 165"/>
        <xdr:cNvGrpSpPr>
          <a:grpSpLocks/>
        </xdr:cNvGrpSpPr>
      </xdr:nvGrpSpPr>
      <xdr:grpSpPr>
        <a:xfrm>
          <a:off x="847725" y="10334625"/>
          <a:ext cx="2000250" cy="1381125"/>
          <a:chOff x="90" y="188"/>
          <a:chExt cx="210" cy="143"/>
        </a:xfrm>
        <a:solidFill>
          <a:srgbClr val="FFFFFF"/>
        </a:solidFill>
      </xdr:grpSpPr>
      <xdr:sp>
        <xdr:nvSpPr>
          <xdr:cNvPr id="68" name="Rectangle 166"/>
          <xdr:cNvSpPr>
            <a:spLocks/>
          </xdr:cNvSpPr>
        </xdr:nvSpPr>
        <xdr:spPr>
          <a:xfrm>
            <a:off x="122" y="188"/>
            <a:ext cx="72" cy="14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Rectangle 167"/>
          <xdr:cNvSpPr>
            <a:spLocks/>
          </xdr:cNvSpPr>
        </xdr:nvSpPr>
        <xdr:spPr>
          <a:xfrm>
            <a:off x="128" y="196"/>
            <a:ext cx="59" cy="12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Oval 168"/>
          <xdr:cNvSpPr>
            <a:spLocks/>
          </xdr:cNvSpPr>
        </xdr:nvSpPr>
        <xdr:spPr>
          <a:xfrm>
            <a:off x="128" y="197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Oval 169"/>
          <xdr:cNvSpPr>
            <a:spLocks/>
          </xdr:cNvSpPr>
        </xdr:nvSpPr>
        <xdr:spPr>
          <a:xfrm>
            <a:off x="176" y="197"/>
            <a:ext cx="10" cy="1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Oval 170"/>
          <xdr:cNvSpPr>
            <a:spLocks/>
          </xdr:cNvSpPr>
        </xdr:nvSpPr>
        <xdr:spPr>
          <a:xfrm>
            <a:off x="176" y="197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Oval 171"/>
          <xdr:cNvSpPr>
            <a:spLocks/>
          </xdr:cNvSpPr>
        </xdr:nvSpPr>
        <xdr:spPr>
          <a:xfrm>
            <a:off x="128" y="312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Oval 172"/>
          <xdr:cNvSpPr>
            <a:spLocks/>
          </xdr:cNvSpPr>
        </xdr:nvSpPr>
        <xdr:spPr>
          <a:xfrm>
            <a:off x="176" y="312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Oval 173"/>
          <xdr:cNvSpPr>
            <a:spLocks/>
          </xdr:cNvSpPr>
        </xdr:nvSpPr>
        <xdr:spPr>
          <a:xfrm>
            <a:off x="128" y="293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Oval 174"/>
          <xdr:cNvSpPr>
            <a:spLocks/>
          </xdr:cNvSpPr>
        </xdr:nvSpPr>
        <xdr:spPr>
          <a:xfrm>
            <a:off x="176" y="293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Line 175"/>
          <xdr:cNvSpPr>
            <a:spLocks/>
          </xdr:cNvSpPr>
        </xdr:nvSpPr>
        <xdr:spPr>
          <a:xfrm>
            <a:off x="203" y="188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Line 176"/>
          <xdr:cNvSpPr>
            <a:spLocks/>
          </xdr:cNvSpPr>
        </xdr:nvSpPr>
        <xdr:spPr>
          <a:xfrm>
            <a:off x="131" y="278"/>
            <a:ext cx="10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Line 177"/>
          <xdr:cNvSpPr>
            <a:spLocks/>
          </xdr:cNvSpPr>
        </xdr:nvSpPr>
        <xdr:spPr>
          <a:xfrm>
            <a:off x="131" y="298"/>
            <a:ext cx="1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178"/>
          <xdr:cNvSpPr>
            <a:spLocks/>
          </xdr:cNvSpPr>
        </xdr:nvSpPr>
        <xdr:spPr>
          <a:xfrm>
            <a:off x="131" y="317"/>
            <a:ext cx="1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Line 179"/>
          <xdr:cNvSpPr>
            <a:spLocks/>
          </xdr:cNvSpPr>
        </xdr:nvSpPr>
        <xdr:spPr>
          <a:xfrm>
            <a:off x="225" y="188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Line 180"/>
          <xdr:cNvSpPr>
            <a:spLocks/>
          </xdr:cNvSpPr>
        </xdr:nvSpPr>
        <xdr:spPr>
          <a:xfrm>
            <a:off x="242" y="189"/>
            <a:ext cx="0" cy="1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Text Box 181"/>
          <xdr:cNvSpPr txBox="1">
            <a:spLocks noChangeArrowheads="1"/>
          </xdr:cNvSpPr>
        </xdr:nvSpPr>
        <xdr:spPr>
          <a:xfrm>
            <a:off x="196" y="249"/>
            <a:ext cx="2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ｄ３</a:t>
            </a:r>
          </a:p>
        </xdr:txBody>
      </xdr:sp>
      <xdr:sp>
        <xdr:nvSpPr>
          <xdr:cNvPr id="84" name="Text Box 182"/>
          <xdr:cNvSpPr txBox="1">
            <a:spLocks noChangeArrowheads="1"/>
          </xdr:cNvSpPr>
        </xdr:nvSpPr>
        <xdr:spPr>
          <a:xfrm>
            <a:off x="246" y="249"/>
            <a:ext cx="2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ｄ２</a:t>
            </a:r>
          </a:p>
        </xdr:txBody>
      </xdr:sp>
      <xdr:sp>
        <xdr:nvSpPr>
          <xdr:cNvPr id="85" name="Line 183"/>
          <xdr:cNvSpPr>
            <a:spLocks/>
          </xdr:cNvSpPr>
        </xdr:nvSpPr>
        <xdr:spPr>
          <a:xfrm>
            <a:off x="271" y="189"/>
            <a:ext cx="0" cy="1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Text Box 184"/>
          <xdr:cNvSpPr txBox="1">
            <a:spLocks noChangeArrowheads="1"/>
          </xdr:cNvSpPr>
        </xdr:nvSpPr>
        <xdr:spPr>
          <a:xfrm>
            <a:off x="277" y="249"/>
            <a:ext cx="2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ｄ１</a:t>
            </a:r>
          </a:p>
        </xdr:txBody>
      </xdr:sp>
      <xdr:sp>
        <xdr:nvSpPr>
          <xdr:cNvPr id="87" name="Line 185"/>
          <xdr:cNvSpPr>
            <a:spLocks/>
          </xdr:cNvSpPr>
        </xdr:nvSpPr>
        <xdr:spPr>
          <a:xfrm flipH="1">
            <a:off x="90" y="188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Line 186"/>
          <xdr:cNvSpPr>
            <a:spLocks/>
          </xdr:cNvSpPr>
        </xdr:nvSpPr>
        <xdr:spPr>
          <a:xfrm flipH="1">
            <a:off x="90" y="331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Line 187"/>
          <xdr:cNvSpPr>
            <a:spLocks/>
          </xdr:cNvSpPr>
        </xdr:nvSpPr>
        <xdr:spPr>
          <a:xfrm>
            <a:off x="93" y="183"/>
            <a:ext cx="0" cy="1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428625</xdr:colOff>
      <xdr:row>51</xdr:row>
      <xdr:rowOff>190500</xdr:rowOff>
    </xdr:from>
    <xdr:to>
      <xdr:col>10</xdr:col>
      <xdr:colOff>781050</xdr:colOff>
      <xdr:row>55</xdr:row>
      <xdr:rowOff>28575</xdr:rowOff>
    </xdr:to>
    <xdr:grpSp>
      <xdr:nvGrpSpPr>
        <xdr:cNvPr id="90" name="Group 188"/>
        <xdr:cNvGrpSpPr>
          <a:grpSpLocks/>
        </xdr:cNvGrpSpPr>
      </xdr:nvGrpSpPr>
      <xdr:grpSpPr>
        <a:xfrm>
          <a:off x="5210175" y="12192000"/>
          <a:ext cx="1381125" cy="638175"/>
          <a:chOff x="524" y="399"/>
          <a:chExt cx="145" cy="67"/>
        </a:xfrm>
        <a:solidFill>
          <a:srgbClr val="FFFFFF"/>
        </a:solidFill>
      </xdr:grpSpPr>
      <xdr:sp>
        <xdr:nvSpPr>
          <xdr:cNvPr id="91" name="Oval 189" descr="50%"/>
          <xdr:cNvSpPr>
            <a:spLocks/>
          </xdr:cNvSpPr>
        </xdr:nvSpPr>
        <xdr:spPr>
          <a:xfrm>
            <a:off x="546" y="435"/>
            <a:ext cx="20" cy="20"/>
          </a:xfrm>
          <a:prstGeom prst="ellipse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Oval 190" descr="50%"/>
          <xdr:cNvSpPr>
            <a:spLocks/>
          </xdr:cNvSpPr>
        </xdr:nvSpPr>
        <xdr:spPr>
          <a:xfrm>
            <a:off x="628" y="435"/>
            <a:ext cx="20" cy="20"/>
          </a:xfrm>
          <a:prstGeom prst="ellipse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Line 191"/>
          <xdr:cNvSpPr>
            <a:spLocks/>
          </xdr:cNvSpPr>
        </xdr:nvSpPr>
        <xdr:spPr>
          <a:xfrm>
            <a:off x="555" y="399"/>
            <a:ext cx="0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Line 192"/>
          <xdr:cNvSpPr>
            <a:spLocks/>
          </xdr:cNvSpPr>
        </xdr:nvSpPr>
        <xdr:spPr>
          <a:xfrm>
            <a:off x="638" y="399"/>
            <a:ext cx="0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193"/>
          <xdr:cNvSpPr>
            <a:spLocks/>
          </xdr:cNvSpPr>
        </xdr:nvSpPr>
        <xdr:spPr>
          <a:xfrm>
            <a:off x="565" y="399"/>
            <a:ext cx="0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Line 194"/>
          <xdr:cNvSpPr>
            <a:spLocks/>
          </xdr:cNvSpPr>
        </xdr:nvSpPr>
        <xdr:spPr>
          <a:xfrm>
            <a:off x="628" y="399"/>
            <a:ext cx="0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Line 195"/>
          <xdr:cNvSpPr>
            <a:spLocks/>
          </xdr:cNvSpPr>
        </xdr:nvSpPr>
        <xdr:spPr>
          <a:xfrm>
            <a:off x="541" y="408"/>
            <a:ext cx="10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Line 196"/>
          <xdr:cNvSpPr>
            <a:spLocks/>
          </xdr:cNvSpPr>
        </xdr:nvSpPr>
        <xdr:spPr>
          <a:xfrm flipV="1">
            <a:off x="524" y="409"/>
            <a:ext cx="38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Line 197"/>
          <xdr:cNvSpPr>
            <a:spLocks/>
          </xdr:cNvSpPr>
        </xdr:nvSpPr>
        <xdr:spPr>
          <a:xfrm>
            <a:off x="634" y="408"/>
            <a:ext cx="35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514350</xdr:colOff>
      <xdr:row>0</xdr:row>
      <xdr:rowOff>1428750</xdr:rowOff>
    </xdr:to>
    <xdr:pic>
      <xdr:nvPicPr>
        <xdr:cNvPr id="100" name="図 10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showOutlineSymbols="0" zoomScale="87" zoomScaleNormal="87" zoomScalePageLayoutView="0" workbookViewId="0" topLeftCell="A1">
      <selection activeCell="O9" sqref="O9"/>
    </sheetView>
  </sheetViews>
  <sheetFormatPr defaultColWidth="10.75390625" defaultRowHeight="14.25"/>
  <cols>
    <col min="1" max="3" width="5.75390625" style="1" customWidth="1"/>
    <col min="4" max="4" width="17.50390625" style="1" customWidth="1"/>
    <col min="5" max="5" width="5.75390625" style="1" customWidth="1"/>
    <col min="6" max="6" width="10.75390625" style="1" customWidth="1"/>
    <col min="7" max="8" width="5.75390625" style="1" customWidth="1"/>
    <col min="9" max="10" width="6.75390625" style="1" customWidth="1"/>
    <col min="11" max="11" width="11.75390625" style="1" customWidth="1"/>
    <col min="12" max="12" width="7.75390625" style="1" customWidth="1"/>
    <col min="13" max="13" width="8.125" style="1" customWidth="1"/>
    <col min="14" max="14" width="5.75390625" style="1" customWidth="1"/>
    <col min="15" max="16384" width="10.75390625" style="1" customWidth="1"/>
  </cols>
  <sheetData>
    <row r="1" ht="146.25" customHeight="1" thickBot="1"/>
    <row r="2" spans="2:12" ht="27" customHeight="1" thickBot="1" thickTop="1">
      <c r="B2" s="2"/>
      <c r="C2" s="39" t="s">
        <v>31</v>
      </c>
      <c r="D2" s="39"/>
      <c r="E2" s="40"/>
      <c r="F2" s="37" t="s">
        <v>0</v>
      </c>
      <c r="G2" s="38"/>
      <c r="H2" s="38"/>
      <c r="I2" s="38"/>
      <c r="J2" s="38"/>
      <c r="K2" s="38"/>
      <c r="L2" s="38"/>
    </row>
    <row r="3" spans="3:12" ht="15.75" customHeight="1" thickTop="1">
      <c r="C3" s="3"/>
      <c r="D3" s="3"/>
      <c r="E3" s="3"/>
      <c r="F3" s="3"/>
      <c r="G3" s="3"/>
      <c r="H3" s="3"/>
      <c r="I3" s="3"/>
      <c r="J3" s="3"/>
      <c r="K3" s="3"/>
      <c r="L3" s="3"/>
    </row>
    <row r="4" spans="2:13" ht="15.75" customHeight="1">
      <c r="B4" s="5"/>
      <c r="C4" s="6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</row>
    <row r="5" spans="2:13" ht="15.75" customHeight="1">
      <c r="B5" s="5"/>
      <c r="C5" s="6" t="s">
        <v>2</v>
      </c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ht="15.7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2:14" ht="15.75" customHeight="1" thickBot="1" thickTop="1">
      <c r="B7" s="7"/>
      <c r="C7" s="4" t="s">
        <v>3</v>
      </c>
      <c r="D7" s="3"/>
      <c r="E7" s="3"/>
      <c r="F7" s="29" t="s">
        <v>4</v>
      </c>
      <c r="G7" s="8"/>
      <c r="H7" s="8"/>
      <c r="I7" s="8"/>
      <c r="J7" s="8"/>
      <c r="K7" s="8"/>
      <c r="L7" s="8"/>
      <c r="M7" s="8"/>
      <c r="N7" s="9"/>
    </row>
    <row r="8" spans="2:14" ht="15.75" customHeight="1">
      <c r="B8" s="30"/>
      <c r="C8" s="31"/>
      <c r="D8" s="31"/>
      <c r="E8" s="31"/>
      <c r="F8" s="32" t="s">
        <v>5</v>
      </c>
      <c r="G8" s="33"/>
      <c r="H8" s="34" t="s">
        <v>6</v>
      </c>
      <c r="I8" s="34"/>
      <c r="J8" s="35">
        <v>700</v>
      </c>
      <c r="K8" s="31"/>
      <c r="L8" s="31"/>
      <c r="M8" s="36"/>
      <c r="N8" s="9"/>
    </row>
    <row r="9" spans="2:14" ht="15.75" customHeight="1">
      <c r="B9" s="9"/>
      <c r="F9" s="1" t="s">
        <v>7</v>
      </c>
      <c r="H9" s="2" t="s">
        <v>8</v>
      </c>
      <c r="I9" s="2"/>
      <c r="J9" s="10">
        <v>3</v>
      </c>
      <c r="K9" s="5"/>
      <c r="N9" s="9"/>
    </row>
    <row r="10" spans="2:14" ht="15.75" customHeight="1">
      <c r="B10" s="9"/>
      <c r="F10" s="11" t="s">
        <v>9</v>
      </c>
      <c r="H10" s="2" t="s">
        <v>6</v>
      </c>
      <c r="I10" s="2" t="s">
        <v>10</v>
      </c>
      <c r="J10" s="12">
        <f>IF(E17="","",ROUND(J8-(E17+E18+E19/2),1))</f>
        <v>642.5</v>
      </c>
      <c r="K10" s="6" t="s">
        <v>11</v>
      </c>
      <c r="N10" s="9"/>
    </row>
    <row r="11" spans="2:14" ht="15.75" customHeight="1">
      <c r="B11" s="9"/>
      <c r="F11" s="11" t="s">
        <v>12</v>
      </c>
      <c r="H11" s="2" t="s">
        <v>8</v>
      </c>
      <c r="I11" s="2"/>
      <c r="J11" s="10">
        <v>2</v>
      </c>
      <c r="K11" s="5"/>
      <c r="N11" s="9"/>
    </row>
    <row r="12" spans="2:14" ht="15.75" customHeight="1">
      <c r="B12" s="13" t="s">
        <v>13</v>
      </c>
      <c r="D12" s="11"/>
      <c r="E12" s="11"/>
      <c r="F12" s="11" t="s">
        <v>14</v>
      </c>
      <c r="H12" s="2" t="s">
        <v>6</v>
      </c>
      <c r="I12" s="2" t="s">
        <v>15</v>
      </c>
      <c r="J12" s="14">
        <f>IF(E17="","",IF(J11="","",ROUND(J8-(E17+E18+E19*0.5+E20),2)))</f>
        <v>577</v>
      </c>
      <c r="K12" s="5"/>
      <c r="N12" s="9"/>
    </row>
    <row r="13" spans="2:14" ht="15.75" customHeight="1">
      <c r="B13" s="9"/>
      <c r="F13" s="11" t="s">
        <v>16</v>
      </c>
      <c r="H13" s="2" t="s">
        <v>8</v>
      </c>
      <c r="I13" s="15"/>
      <c r="J13" s="10"/>
      <c r="K13" s="5"/>
      <c r="N13" s="9"/>
    </row>
    <row r="14" spans="2:14" ht="15.75" customHeight="1">
      <c r="B14" s="9"/>
      <c r="F14" s="11" t="s">
        <v>17</v>
      </c>
      <c r="H14" s="2" t="s">
        <v>6</v>
      </c>
      <c r="I14" s="2" t="s">
        <v>18</v>
      </c>
      <c r="J14" s="16">
        <f>IF(E17="","",IF(J13="","",ROUND(J8-(E17+E18+E19*0.5+E20+E20),0)))</f>
      </c>
      <c r="K14" s="5"/>
      <c r="N14" s="9"/>
    </row>
    <row r="15" spans="2:15" ht="15.75" customHeight="1">
      <c r="B15" s="9"/>
      <c r="F15" s="11" t="s">
        <v>19</v>
      </c>
      <c r="I15" s="1" t="s">
        <v>20</v>
      </c>
      <c r="J15" s="17">
        <f>IF(E17="","",IF(J12="",ROUND(J8-J10*J9/J9,1),IF(J14="",ROUND(J8-((J10*J9+J12*J11)/(J9+J11)),1),ROUND(J8-((J10*J9+J12*J11+J14*J13)/(J9+J11+J13)),1))))</f>
        <v>83.7</v>
      </c>
      <c r="K15" s="18" t="s">
        <v>21</v>
      </c>
      <c r="L15" s="19">
        <f>IF(E17="","",IF(J15="","",ROUND(J15,1)))</f>
        <v>83.7</v>
      </c>
      <c r="M15" s="6" t="s">
        <v>22</v>
      </c>
      <c r="N15" s="9"/>
      <c r="O15" s="20"/>
    </row>
    <row r="16" spans="2:14" ht="15.75" customHeight="1">
      <c r="B16" s="9"/>
      <c r="J16" s="5"/>
      <c r="L16" s="5"/>
      <c r="N16" s="9"/>
    </row>
    <row r="17" spans="2:14" ht="15.75" customHeight="1">
      <c r="B17" s="9"/>
      <c r="C17" s="21" t="s">
        <v>23</v>
      </c>
      <c r="D17" s="22"/>
      <c r="E17" s="23">
        <v>35</v>
      </c>
      <c r="F17" s="6" t="s">
        <v>24</v>
      </c>
      <c r="N17" s="9"/>
    </row>
    <row r="18" spans="2:14" ht="15.75" customHeight="1">
      <c r="B18" s="9"/>
      <c r="C18" s="21" t="s">
        <v>25</v>
      </c>
      <c r="D18" s="22"/>
      <c r="E18" s="23">
        <v>10</v>
      </c>
      <c r="F18" s="6"/>
      <c r="J18" s="1" t="s">
        <v>26</v>
      </c>
      <c r="N18" s="9"/>
    </row>
    <row r="19" spans="2:14" ht="15.75" customHeight="1">
      <c r="B19" s="9"/>
      <c r="C19" s="21" t="s">
        <v>27</v>
      </c>
      <c r="D19" s="22"/>
      <c r="E19" s="23">
        <v>25</v>
      </c>
      <c r="F19" s="24" t="s">
        <v>28</v>
      </c>
      <c r="G19" s="23">
        <v>28</v>
      </c>
      <c r="H19" s="5"/>
      <c r="N19" s="9"/>
    </row>
    <row r="20" spans="2:14" ht="15.75" customHeight="1">
      <c r="B20" s="9"/>
      <c r="C20" s="21" t="s">
        <v>29</v>
      </c>
      <c r="D20" s="22"/>
      <c r="E20" s="25">
        <f>ROUND(E19*1.5+G19,1)</f>
        <v>65.5</v>
      </c>
      <c r="F20" s="6"/>
      <c r="G20" s="5"/>
      <c r="H20" s="1" t="s">
        <v>30</v>
      </c>
      <c r="L20" s="26" t="s">
        <v>30</v>
      </c>
      <c r="N20" s="9"/>
    </row>
    <row r="21" spans="2:14" ht="15.75" customHeight="1">
      <c r="B21" s="9"/>
      <c r="C21" s="5"/>
      <c r="D21" s="5"/>
      <c r="E21" s="5"/>
      <c r="N21" s="9"/>
    </row>
    <row r="22" spans="2:14" ht="15.75" customHeight="1" thickBot="1">
      <c r="B22" s="9"/>
      <c r="N22" s="9"/>
    </row>
    <row r="23" spans="2:13" ht="15.75" customHeight="1" thickBot="1" thickTop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4" ht="15.75" customHeight="1" thickBot="1" thickTop="1">
      <c r="B24" s="7"/>
      <c r="C24" s="4" t="s">
        <v>3</v>
      </c>
      <c r="D24" s="3"/>
      <c r="E24" s="3"/>
      <c r="F24" s="29" t="s">
        <v>4</v>
      </c>
      <c r="G24" s="8"/>
      <c r="H24" s="8"/>
      <c r="I24" s="8"/>
      <c r="J24" s="8"/>
      <c r="K24" s="8"/>
      <c r="L24" s="8"/>
      <c r="M24" s="8"/>
      <c r="N24" s="9"/>
    </row>
    <row r="25" spans="2:14" ht="15.75" customHeight="1">
      <c r="B25" s="30"/>
      <c r="C25" s="31"/>
      <c r="D25" s="31"/>
      <c r="E25" s="31"/>
      <c r="F25" s="32" t="s">
        <v>5</v>
      </c>
      <c r="G25" s="33"/>
      <c r="H25" s="34" t="s">
        <v>6</v>
      </c>
      <c r="I25" s="34"/>
      <c r="J25" s="35">
        <v>650</v>
      </c>
      <c r="K25" s="31"/>
      <c r="L25" s="31"/>
      <c r="M25" s="36"/>
      <c r="N25" s="9"/>
    </row>
    <row r="26" spans="2:14" ht="15.75" customHeight="1">
      <c r="B26" s="9"/>
      <c r="F26" s="1" t="s">
        <v>7</v>
      </c>
      <c r="H26" s="2" t="s">
        <v>8</v>
      </c>
      <c r="I26" s="2"/>
      <c r="J26" s="10">
        <v>4</v>
      </c>
      <c r="K26" s="5"/>
      <c r="N26" s="9"/>
    </row>
    <row r="27" spans="2:14" ht="15.75" customHeight="1">
      <c r="B27" s="9"/>
      <c r="F27" s="11" t="s">
        <v>9</v>
      </c>
      <c r="H27" s="2" t="s">
        <v>6</v>
      </c>
      <c r="I27" s="2" t="s">
        <v>10</v>
      </c>
      <c r="J27" s="12">
        <f>IF(E34="","",ROUND(J25-(E34+E35+E36/2),1))</f>
        <v>590</v>
      </c>
      <c r="K27" s="6" t="s">
        <v>11</v>
      </c>
      <c r="N27" s="9"/>
    </row>
    <row r="28" spans="2:14" ht="15.75" customHeight="1">
      <c r="B28" s="9"/>
      <c r="F28" s="11" t="s">
        <v>12</v>
      </c>
      <c r="H28" s="2" t="s">
        <v>8</v>
      </c>
      <c r="I28" s="2"/>
      <c r="J28" s="10">
        <v>2</v>
      </c>
      <c r="K28" s="5"/>
      <c r="N28" s="9"/>
    </row>
    <row r="29" spans="2:14" ht="15.75" customHeight="1">
      <c r="B29" s="13" t="s">
        <v>13</v>
      </c>
      <c r="D29" s="11"/>
      <c r="E29" s="11"/>
      <c r="F29" s="11" t="s">
        <v>14</v>
      </c>
      <c r="H29" s="2" t="s">
        <v>6</v>
      </c>
      <c r="I29" s="2" t="s">
        <v>15</v>
      </c>
      <c r="J29" s="14">
        <f>IF(E34="","",IF(J28="","",ROUND(J25-(E34+E35+E36*0.5+E37),2)))</f>
        <v>524.5</v>
      </c>
      <c r="K29" s="5"/>
      <c r="N29" s="9"/>
    </row>
    <row r="30" spans="2:14" ht="15.75" customHeight="1">
      <c r="B30" s="9"/>
      <c r="F30" s="11" t="s">
        <v>16</v>
      </c>
      <c r="H30" s="2" t="s">
        <v>8</v>
      </c>
      <c r="I30" s="15"/>
      <c r="J30" s="10"/>
      <c r="K30" s="5"/>
      <c r="N30" s="9"/>
    </row>
    <row r="31" spans="2:14" ht="15.75" customHeight="1">
      <c r="B31" s="9"/>
      <c r="F31" s="11" t="s">
        <v>17</v>
      </c>
      <c r="H31" s="2" t="s">
        <v>6</v>
      </c>
      <c r="I31" s="2" t="s">
        <v>18</v>
      </c>
      <c r="J31" s="16">
        <f>IF(E34="","",IF(J30="","",ROUND(J25-(E34+E35+E36*0.5+E37+E37),0)))</f>
      </c>
      <c r="K31" s="5"/>
      <c r="N31" s="9"/>
    </row>
    <row r="32" spans="2:14" ht="15.75" customHeight="1">
      <c r="B32" s="9"/>
      <c r="F32" s="11" t="s">
        <v>19</v>
      </c>
      <c r="I32" s="1" t="s">
        <v>20</v>
      </c>
      <c r="J32" s="17">
        <f>IF(E34="","",IF(J29="",ROUND(J25-J27*J26/J26,1),IF(J31="",ROUND(J25-((J27*J26+J29*J28)/(J26+J28)),1),ROUND(J25-((J27*J26+J29*J28+J31*J30)/(J26+J28+J30)),1))))</f>
        <v>81.8</v>
      </c>
      <c r="K32" s="18" t="s">
        <v>21</v>
      </c>
      <c r="L32" s="19">
        <f>IF(E34="","",IF(J32="","",ROUND(J32,1)))</f>
        <v>81.8</v>
      </c>
      <c r="M32" s="6" t="s">
        <v>22</v>
      </c>
      <c r="N32" s="9"/>
    </row>
    <row r="33" spans="2:14" ht="15.75" customHeight="1">
      <c r="B33" s="9"/>
      <c r="J33" s="5"/>
      <c r="L33" s="5"/>
      <c r="N33" s="9"/>
    </row>
    <row r="34" spans="2:14" ht="15.75" customHeight="1">
      <c r="B34" s="9"/>
      <c r="C34" s="24" t="s">
        <v>23</v>
      </c>
      <c r="D34" s="24"/>
      <c r="E34" s="10">
        <v>34.5</v>
      </c>
      <c r="F34" s="6" t="s">
        <v>24</v>
      </c>
      <c r="N34" s="9"/>
    </row>
    <row r="35" spans="2:14" ht="15.75" customHeight="1">
      <c r="B35" s="9"/>
      <c r="C35" s="24" t="s">
        <v>25</v>
      </c>
      <c r="D35" s="24"/>
      <c r="E35" s="10">
        <v>13</v>
      </c>
      <c r="F35" s="6"/>
      <c r="J35" s="1" t="s">
        <v>26</v>
      </c>
      <c r="N35" s="9"/>
    </row>
    <row r="36" spans="2:14" ht="15.75" customHeight="1">
      <c r="B36" s="9"/>
      <c r="C36" s="24" t="s">
        <v>27</v>
      </c>
      <c r="D36" s="24"/>
      <c r="E36" s="10">
        <v>25</v>
      </c>
      <c r="F36" s="24" t="s">
        <v>28</v>
      </c>
      <c r="G36" s="10">
        <v>28</v>
      </c>
      <c r="H36" s="5"/>
      <c r="N36" s="9"/>
    </row>
    <row r="37" spans="2:14" ht="15.75" customHeight="1">
      <c r="B37" s="9"/>
      <c r="C37" s="24" t="s">
        <v>29</v>
      </c>
      <c r="D37" s="24"/>
      <c r="E37" s="27">
        <f>ROUND(E36*1.5+G36,1)</f>
        <v>65.5</v>
      </c>
      <c r="F37" s="6"/>
      <c r="G37" s="5"/>
      <c r="H37" s="1" t="s">
        <v>30</v>
      </c>
      <c r="L37" s="26" t="s">
        <v>30</v>
      </c>
      <c r="N37" s="9"/>
    </row>
    <row r="38" spans="2:14" ht="15.75" customHeight="1">
      <c r="B38" s="9"/>
      <c r="C38" s="5"/>
      <c r="D38" s="5"/>
      <c r="E38" s="5"/>
      <c r="N38" s="9"/>
    </row>
    <row r="39" spans="2:14" ht="15.75" customHeight="1" thickBot="1">
      <c r="B39" s="9"/>
      <c r="N39" s="9"/>
    </row>
    <row r="40" spans="2:13" ht="15.75" customHeight="1" thickBot="1" thickTop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4" ht="15.75" customHeight="1" thickBot="1" thickTop="1">
      <c r="B41" s="7"/>
      <c r="C41" s="4" t="s">
        <v>3</v>
      </c>
      <c r="D41" s="3"/>
      <c r="E41" s="3"/>
      <c r="F41" s="29" t="s">
        <v>4</v>
      </c>
      <c r="G41" s="8"/>
      <c r="H41" s="8"/>
      <c r="I41" s="8"/>
      <c r="J41" s="8"/>
      <c r="K41" s="8"/>
      <c r="L41" s="8"/>
      <c r="M41" s="8"/>
      <c r="N41" s="9"/>
    </row>
    <row r="42" spans="2:14" ht="15.75" customHeight="1">
      <c r="B42" s="30"/>
      <c r="C42" s="31"/>
      <c r="D42" s="31"/>
      <c r="E42" s="31"/>
      <c r="F42" s="32" t="s">
        <v>5</v>
      </c>
      <c r="G42" s="33"/>
      <c r="H42" s="34" t="s">
        <v>6</v>
      </c>
      <c r="I42" s="34"/>
      <c r="J42" s="35">
        <v>650</v>
      </c>
      <c r="K42" s="31"/>
      <c r="L42" s="31"/>
      <c r="M42" s="36"/>
      <c r="N42" s="9"/>
    </row>
    <row r="43" spans="2:14" ht="15.75" customHeight="1">
      <c r="B43" s="9"/>
      <c r="F43" s="1" t="s">
        <v>7</v>
      </c>
      <c r="H43" s="2" t="s">
        <v>8</v>
      </c>
      <c r="I43" s="2"/>
      <c r="J43" s="10">
        <v>4</v>
      </c>
      <c r="K43" s="5"/>
      <c r="N43" s="9"/>
    </row>
    <row r="44" spans="2:14" ht="15.75" customHeight="1">
      <c r="B44" s="9"/>
      <c r="F44" s="11" t="s">
        <v>9</v>
      </c>
      <c r="H44" s="2" t="s">
        <v>6</v>
      </c>
      <c r="I44" s="2" t="s">
        <v>10</v>
      </c>
      <c r="J44" s="12">
        <f>IF(E51="","",ROUND(J42-(E51+E52+E53/2),1))</f>
        <v>590</v>
      </c>
      <c r="K44" s="6" t="s">
        <v>11</v>
      </c>
      <c r="N44" s="9"/>
    </row>
    <row r="45" spans="2:14" ht="15.75" customHeight="1">
      <c r="B45" s="9"/>
      <c r="F45" s="11" t="s">
        <v>12</v>
      </c>
      <c r="H45" s="2" t="s">
        <v>8</v>
      </c>
      <c r="I45" s="2"/>
      <c r="J45" s="10">
        <v>2</v>
      </c>
      <c r="K45" s="5"/>
      <c r="N45" s="9"/>
    </row>
    <row r="46" spans="2:14" ht="15.75" customHeight="1">
      <c r="B46" s="13" t="s">
        <v>13</v>
      </c>
      <c r="D46" s="11"/>
      <c r="E46" s="11"/>
      <c r="F46" s="11" t="s">
        <v>14</v>
      </c>
      <c r="H46" s="2" t="s">
        <v>6</v>
      </c>
      <c r="I46" s="2" t="s">
        <v>15</v>
      </c>
      <c r="J46" s="14">
        <f>IF(E51="","",IF(J45="","",ROUND(J42-(E51+E52+E53*0.5+E54),2)))</f>
        <v>524.5</v>
      </c>
      <c r="K46" s="5"/>
      <c r="N46" s="9"/>
    </row>
    <row r="47" spans="2:14" ht="15.75" customHeight="1">
      <c r="B47" s="9"/>
      <c r="F47" s="11" t="s">
        <v>16</v>
      </c>
      <c r="H47" s="2" t="s">
        <v>8</v>
      </c>
      <c r="I47" s="15"/>
      <c r="J47" s="10"/>
      <c r="K47" s="5"/>
      <c r="N47" s="9"/>
    </row>
    <row r="48" spans="2:14" ht="15.75" customHeight="1">
      <c r="B48" s="9"/>
      <c r="F48" s="11" t="s">
        <v>17</v>
      </c>
      <c r="H48" s="2" t="s">
        <v>6</v>
      </c>
      <c r="I48" s="2" t="s">
        <v>18</v>
      </c>
      <c r="J48" s="16">
        <f>IF(E51="","",IF(J47="","",ROUND(J42-(E51+E52+E53*0.5+E54+E54),0)))</f>
      </c>
      <c r="K48" s="5"/>
      <c r="N48" s="9"/>
    </row>
    <row r="49" spans="2:14" ht="15.75" customHeight="1">
      <c r="B49" s="9"/>
      <c r="F49" s="11" t="s">
        <v>19</v>
      </c>
      <c r="I49" s="1" t="s">
        <v>20</v>
      </c>
      <c r="J49" s="17">
        <f>IF(E51="","",IF(J46="",ROUND(J42-J44*J43/J43,1),IF(J48="",ROUND(J42-((J44*J43+J46*J45)/(J43+J45)),1),ROUND(J42-((J44*J43+J46*J45+J48*J47)/(J43+J45+J47)),1))))</f>
        <v>81.8</v>
      </c>
      <c r="K49" s="18" t="s">
        <v>21</v>
      </c>
      <c r="L49" s="19">
        <f>IF(E51="","",IF(J49="","",ROUND(J49,1)))</f>
        <v>81.8</v>
      </c>
      <c r="M49" s="6" t="s">
        <v>22</v>
      </c>
      <c r="N49" s="9"/>
    </row>
    <row r="50" spans="2:14" ht="15.75" customHeight="1">
      <c r="B50" s="9"/>
      <c r="J50" s="5"/>
      <c r="L50" s="5"/>
      <c r="N50" s="9"/>
    </row>
    <row r="51" spans="2:14" ht="15.75" customHeight="1">
      <c r="B51" s="9"/>
      <c r="C51" s="21" t="s">
        <v>23</v>
      </c>
      <c r="D51" s="28"/>
      <c r="E51" s="10">
        <v>34.5</v>
      </c>
      <c r="F51" s="6" t="s">
        <v>24</v>
      </c>
      <c r="N51" s="9"/>
    </row>
    <row r="52" spans="2:14" ht="15.75" customHeight="1">
      <c r="B52" s="9"/>
      <c r="C52" s="21" t="s">
        <v>25</v>
      </c>
      <c r="D52" s="28"/>
      <c r="E52" s="10">
        <v>13</v>
      </c>
      <c r="F52" s="6"/>
      <c r="J52" s="1" t="s">
        <v>26</v>
      </c>
      <c r="N52" s="9"/>
    </row>
    <row r="53" spans="2:14" ht="15.75" customHeight="1">
      <c r="B53" s="9"/>
      <c r="C53" s="21" t="s">
        <v>27</v>
      </c>
      <c r="D53" s="28"/>
      <c r="E53" s="10">
        <v>25</v>
      </c>
      <c r="F53" s="21" t="s">
        <v>28</v>
      </c>
      <c r="G53" s="10">
        <v>28</v>
      </c>
      <c r="H53" s="5"/>
      <c r="N53" s="9"/>
    </row>
    <row r="54" spans="2:14" ht="15.75" customHeight="1">
      <c r="B54" s="9"/>
      <c r="C54" s="21" t="s">
        <v>29</v>
      </c>
      <c r="D54" s="28"/>
      <c r="E54" s="27">
        <f>ROUND(E53*1.5+G53,1)</f>
        <v>65.5</v>
      </c>
      <c r="F54" s="6"/>
      <c r="G54" s="5"/>
      <c r="H54" s="1" t="s">
        <v>30</v>
      </c>
      <c r="L54" s="26" t="s">
        <v>30</v>
      </c>
      <c r="N54" s="9"/>
    </row>
    <row r="55" spans="2:14" ht="15.75" customHeight="1">
      <c r="B55" s="9"/>
      <c r="C55" s="5"/>
      <c r="D55" s="5"/>
      <c r="E55" s="5"/>
      <c r="N55" s="9"/>
    </row>
    <row r="56" spans="2:14" ht="15.75" customHeight="1" thickBot="1">
      <c r="B56" s="9"/>
      <c r="N56" s="9"/>
    </row>
    <row r="57" spans="2:13" ht="15.75" customHeight="1" thickTop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</sheetData>
  <sheetProtection/>
  <mergeCells count="2">
    <mergeCell ref="F2:L2"/>
    <mergeCell ref="C2:E2"/>
  </mergeCells>
  <printOptions horizontalCentered="1"/>
  <pageMargins left="0.5" right="0.5" top="0.5" bottom="0.5" header="0.512" footer="0.512"/>
  <pageSetup orientation="portrait" paperSize="9" scale="79" r:id="rId2"/>
  <rowBreaks count="1" manualBreakCount="1">
    <brk id="5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ueno2</cp:lastModifiedBy>
  <cp:lastPrinted>2010-02-19T08:50:45Z</cp:lastPrinted>
  <dcterms:created xsi:type="dcterms:W3CDTF">2011-05-10T23:56:31Z</dcterms:created>
  <dcterms:modified xsi:type="dcterms:W3CDTF">2012-03-04T13:17:30Z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